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物业" sheetId="7"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3542CF8C55AC4867BA26AFDD26F0A769" descr="BSP-限高门架"/>
        <xdr:cNvPicPr/>
      </xdr:nvPicPr>
      <xdr:blipFill>
        <a:blip r:embed="rId1"/>
        <a:stretch>
          <a:fillRect/>
        </a:stretch>
      </xdr:blipFill>
      <xdr:spPr>
        <a:xfrm>
          <a:off x="0" y="0"/>
          <a:ext cx="10058400" cy="5221605"/>
        </a:xfrm>
        <a:prstGeom prst="rect">
          <a:avLst/>
        </a:prstGeom>
      </xdr:spPr>
    </xdr:pic>
  </etc:cellImage>
</etc:cellImages>
</file>

<file path=xl/sharedStrings.xml><?xml version="1.0" encoding="utf-8"?>
<sst xmlns="http://schemas.openxmlformats.org/spreadsheetml/2006/main" count="106" uniqueCount="63">
  <si>
    <t>2024年新建改建路段服务区营运设施设备采购及安装项目物业设施采购清单</t>
  </si>
  <si>
    <t>单位：元</t>
  </si>
  <si>
    <t>序号</t>
  </si>
  <si>
    <t>区域</t>
  </si>
  <si>
    <t>设施设备名称</t>
  </si>
  <si>
    <t>项目特征</t>
  </si>
  <si>
    <t>八里河</t>
  </si>
  <si>
    <t>蔡村</t>
  </si>
  <si>
    <t>迎河</t>
  </si>
  <si>
    <t>洪林</t>
  </si>
  <si>
    <t>临泉西</t>
  </si>
  <si>
    <t>楚店</t>
  </si>
  <si>
    <t>新竹</t>
  </si>
  <si>
    <t>合计数量</t>
  </si>
  <si>
    <t>单位</t>
  </si>
  <si>
    <t>单价
（含税）</t>
  </si>
  <si>
    <t>合价
（含税）</t>
  </si>
  <si>
    <t>参考图片</t>
  </si>
  <si>
    <t>物业设施设备</t>
  </si>
  <si>
    <t>保洁车</t>
  </si>
  <si>
    <t>1、电池：48V /32A知名品牌免维护
2、电机：550W  
3、充电器：便携式智能全自动充电器 
4、仪表台：注塑成型仪表台，电源锁，仪表，组合开关
5、灯光及信号：LED照明灯、左右转向灯、刹车灯、行车灯、仪表、电喇叭、爆闪警示灯
 6、箱体：500L采用100%高密度聚乙烯(PP) ，箱体可旋转，垃圾可一次性倾倒                                              
7、动力传动：后置驱动，配备前进和倒挡
8、制 动：脚踩机械连杆鼓式后轮制动 + 左手把式软轴前轮制动 + 手动机械驻车制动
9、车 架：整体焊接一体大梁 + 酸洗电泳磷化烤漆，车架主梁采用40*40*2方管（从前到后为一体折弯）
10、顶棚及前档：铁质
11、 座椅：皮革软座椅+皮革软靠背
12、车身颜色：黄色</t>
  </si>
  <si>
    <t>台</t>
  </si>
  <si>
    <t>小型洗地机</t>
  </si>
  <si>
    <t>1、供电方式/操作方式:电瓶式/手推式（把手高度可调节）                    
2、电压：24V 
3、电机：550W/400W                 
4、清/污水箱容量：11L/13L （污水箱可拆下倾倒污水）
5、洗地宽度:350mm                     
6、吸扒宽度：420mm
7、工作效率： 1000㎡/h
8、电池：知名品牌免维护32AH                               
9、规格：前附洗盘，后带吸盘
10、底盘采用镀锌工艺防腐
11、刷盘罩采用工程塑料
12、充电器：微电脑分段式</t>
  </si>
  <si>
    <t>驾驶式洗地机</t>
  </si>
  <si>
    <t>1、 电压/驱动：24VDC/550W;
2、 刷盘/吸污马达：450W×2/450W
3、 清/污水箱容量：75L/85L
4、 洗地宽度：700mm
5、 吸扒宽度：960mm
6、 工作效率：4100m2/h
7、 电瓶：知名品牌免维护 100Ah*2 24V
8、 水箱材质：聚乙烯滚塑
9、 底盘：防腐工艺</t>
  </si>
  <si>
    <t>扫地车</t>
  </si>
  <si>
    <t>1、主刷宽度：700mm
2、边刷直径：500*3mm
3、钢制顶棚和前档
4、垃圾箱容量：120L（内配双桶）
5、水箱容量：50L
6、电压/额定功率：48V/≥3.6kw
7、驱动电机：48v/≥1000w直流无刷电机
8、主刷电机：48v/≥500w直流无刷电机
9、边刷电机：48v/≥250w*3直流无刷电机
10、吸尘电机：48v/≥150w
11、电池4*12v/100Ah品牌免维护铅酸电池
12、座椅：座椅具有重力感应装置
13、制动系统：碟刹式制动系统和独立的驻车制动
14、加装爆闪警示灯及警示喇叭
15、车身颜色：黄色</t>
  </si>
  <si>
    <t>吹地风机</t>
  </si>
  <si>
    <t>功率：900W；电压：220V—240V；转速：高，中，低；风量：160 120 110m3/min</t>
  </si>
  <si>
    <t>个</t>
  </si>
  <si>
    <t>开水器</t>
  </si>
  <si>
    <t xml:space="preserve">1、外壳：黑钛不锈钢；
2、工艺：步进式开水器；
3、功率：380V,12KW
4、控制方式：全自动；
5、进水方式：全自动
6、内胆：304不锈钢，120L，内胆全封闭；
7、开水量：180L/H；
8、出水方式：两开；
9、过滤等级：内置三级过滤（PP棉+活性炭+颗粒碳）                         10、外形尺寸：900*510*1750mm（偏差范围-5%~+5%）
11、适用水压：100-500(KPa)                               12、四、五级过滤RO反渗透：800G RO膜+后置活性炭；压力桶30L；与所投开水器相匹配  </t>
  </si>
  <si>
    <t>割灌机</t>
  </si>
  <si>
    <t>1、排量：22.5cc                                       
2、功率：0.63kW(0.84hp)/8000rpm
3、最大扭矩:0.94Nm/5000rpm                            
4、油箱容积：0.4L 
5、发动机形式：2冲程、风冷、单缸、垂直轴                           
6、化油器形式：膜片式                               
7、扫气方式：分层扫气系统
8、刀片长度：600mm
9、刀齿开口：28mm
10、启动方式：手拉启动</t>
  </si>
  <si>
    <t>打草机</t>
  </si>
  <si>
    <t>1、排量：45.4cc                                      
2、功率：1.42kW(1.90hp)/7500rpm
3、最大扭矩：2.18Nm/5000rpm                           
4、油箱容积：0.9L 
5、发动机形式：2冲程、风冷、单缸、水平轴                           
6、化油器形式：膜片式                               
7、扫气方式：分层扫气系统
8、工作杆直径：Φ28mm
9、启动方式：手拉启动</t>
  </si>
  <si>
    <t>120L塑料垃圾桶</t>
  </si>
  <si>
    <t>120L蓝色，色标为PANTONE 647C；壁厚4mm；含驿达标识和垃圾分类标识</t>
  </si>
  <si>
    <t>只</t>
  </si>
  <si>
    <t>120L绿色，色标为PANTONE 2259C；壁厚4mm；含驿达标识和垃圾分类标识</t>
  </si>
  <si>
    <t>120L红色，色标为 PANTONE 485C，壁厚4mm；含驿达标识和垃圾分类标识</t>
  </si>
  <si>
    <t>120L黑色，色标为PANTONE Black7C，壁厚4mm；含驿达标识和垃圾分类标识</t>
  </si>
  <si>
    <t>240L塑料垃圾桶</t>
  </si>
  <si>
    <t>240L蓝色，色标为PANTONE 647C；壁厚5.75mm，含驿达标识和垃圾分类标识</t>
  </si>
  <si>
    <t>240L绿色，色标为PANTONE 2259C壁厚5.75mm，含驿达标识和垃圾分类标识</t>
  </si>
  <si>
    <t>240L红色，色标为 PANTONE 485C；壁厚5.75mm；含驿达标识和垃圾分类标识</t>
  </si>
  <si>
    <t>240L黑色，色标为PANTONE Black7C，壁厚5.75mm；含驿达标识和垃圾分类标识</t>
  </si>
  <si>
    <t>四分类不锈钢垃圾桶</t>
  </si>
  <si>
    <t>3、四分类不锈钢垃圾桶，整体201不锈钢（顶盖底座承重部分厚1mm,其他0.8mm）, 外形尺寸：132*37*96cm, 0.38 mm镀锌板内筒，内桶尺寸：25*31*42cm，含驿达标识和垃圾分类标识</t>
  </si>
  <si>
    <t>不锈钢半投灭烟圆形垃圾桶</t>
  </si>
  <si>
    <t>不锈钢半投灭烟圆形垃圾桶，201不锈钢，壁厚0.6mm，外形尺寸38*73CM;内桶镀锌板34*53 CM，厚0.38mm，含驿达标识和垃圾分类标识</t>
  </si>
  <si>
    <t>限高门</t>
  </si>
  <si>
    <t xml:space="preserve">1、规格：6000mm*3500m；
2、上横杆：3根50mm*30mm*2mm镀锌方通焊接骨架表面烤漆闪银色；
3、立柱：2mm镀锌板冲孔折弯焊接箱体，内置3mm乳白色灯箱片；内置LED光源；箱体表面烤漆。 
4、下横杆：100mm*50mm*2mm镀锌方管表面贴反光膜。
5、标牌：2mm铝板，表面贴银色/黑色/蓝色/白色/红色反光膜；标牌包括限高，限行、限速、禁停等共5套，具体尺寸及做法详见参考图片。 </t>
  </si>
  <si>
    <t>座</t>
  </si>
  <si>
    <t>保安岗亭</t>
  </si>
  <si>
    <t>岗亭尺寸：3.0*2.0*（3.1+1.2）m(长*宽*高)        1、底板用镀锌钢管40*40*2mm作基础，铺设厚18mm木板，上面再铺3mm花纹防滑铝板。
2、主立柱：采用定制80*80*3mm镀锌方管，半径500mm圆弧2mm镀锌钢板焊接。
3、窗：彩铝窗壁厚为1.5mm，移窗玻璃为5mm钢化白玻。
4、门：上部为5mm钢化白玻；下部为1.2mm镀锌钢板外加汽车调和漆，中间层为保温板，内侧为3mm铝塑板。
5、外封板：1.5mm镀锌钢板外加汽车调和漆，中间层为保温板。
6、内封板：3mm铝塑板、强度高、耐撞击、易保养。
7、外顶：40*80*2mm镀锌方管折成型喷汽车漆，1.5mm镀锌钢板焊接外加汽车漆，镀锌钢板封顶做雨棚。
8、内顶：豪华集成吊顶，25W吸顶灯。
9、标配：含3mm防滑钢板楼梯一套、不锈钢工作台面、室内机空调架、三孔插座、五孔插座、配电盒、电源配置：漏电保护、开关、2组爆闪警灯230*200mm、1组顶部警灯180mm*200mm、喊话器系统1套（300W）。
10、治安岗亭大帽檐以下主柱必须整体不可切割，不可运抵现场后二次焊接。
11、治安岗亭标识一套</t>
  </si>
  <si>
    <t>巡逻车</t>
  </si>
  <si>
    <t>外型尺寸（mm） ≥3100×1420×1900，额定载客(人) ≥5
最高车速(km/h) ≥30，最小转弯半径(m) ≤4.5，最大爬坡度（空载 ≥20%
最大制动距离(m) ≤4，续驶里程（km） ≥80，离地间隙（mm） ≥140
整车重量（kg） ≥800，轴距（mm） ≥2000，轮距(mm) ≥1150/1140
蓄电池 知名品牌免维护 48V ≥200 AH
充电机 全自动微电脑控制高频脉冲式充电器（18A/48V）过充保护（可内置）
控制器 带温度过高保护
牵引电机 48V 4.0KW直流串励电机/交流变频
动力传动系统 后置驱动
转向系统 齿轮助力方向机，自动间隙补偿功能
前桥及悬挂 整体式悬挂、加螺旋弹簧+筒式液压减震
后桥及悬挂 麦弗逊独立悬挂/非独立悬挂，钢板弹簧结构+双筒式液压阻尼减震器
制动系统 前后双回路液压鼓式制动、驻车制动装置
轮胎 铝合金轮毂，真空子午轮胎155/70R12
油漆 全车采用汽车级普通油漆，电脑调漆，专业喷涂设备，车辆颜色按照招标人要求订做
车体 增强微型汽车底盘，优化防锈烤漆处理，钢骨架及高强度玻璃钢覆盖车身
灯光及信号 远光前大灯、近光前小灯、转向灯、轿车组合后尾灯、电喇叭及倒车蜂鸣器，警报器
前挡及顶棚 钢化玻璃、汽车专用雨刮器，顶棚铝合金框架+玻璃钢
车身左右侧、后侧附带遮雨帘（收缩）
座椅 软皮座椅
仪表 玻璃钢成形仪表台，数字式车速里程表、电压表、电流表、电量表、仪表指示灯
开关 启动开关、灯光及组合开关、前后换向开关
高端档位器 高端前进、倒退档位器
警灯 国标LED长排警灯带喊话器
配件 整车配送充电机和随车工具一套，电动巡逻车应印有驿达公司LOGO标识。</t>
  </si>
  <si>
    <t>总报价（1-193项含税金额）</t>
  </si>
  <si>
    <t>增值税税率</t>
  </si>
  <si>
    <t>评审价（1-193项不含税金额）</t>
  </si>
  <si>
    <t>报价保留两位小数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</si>
</sst>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_ "/>
  </numFmts>
  <fonts count="33">
    <font>
      <sz val="11"/>
      <color theme="1"/>
      <name val="宋体"/>
      <charset val="134"/>
      <scheme val="minor"/>
    </font>
    <font>
      <sz val="11"/>
      <name val="宋体"/>
      <charset val="134"/>
      <scheme val="minor"/>
    </font>
    <font>
      <b/>
      <sz val="11"/>
      <name val="宋体"/>
      <charset val="134"/>
      <scheme val="minor"/>
    </font>
    <font>
      <sz val="9"/>
      <name val="宋体"/>
      <charset val="134"/>
    </font>
    <font>
      <b/>
      <sz val="14"/>
      <name val="宋体"/>
      <charset val="134"/>
    </font>
    <font>
      <b/>
      <sz val="10"/>
      <name val="宋体"/>
      <charset val="134"/>
    </font>
    <font>
      <b/>
      <sz val="10"/>
      <name val="宋体"/>
      <charset val="134"/>
      <scheme val="minor"/>
    </font>
    <font>
      <b/>
      <sz val="10"/>
      <name val="宋体"/>
      <charset val="134"/>
      <scheme val="major"/>
    </font>
    <font>
      <sz val="10"/>
      <name val="宋体"/>
      <charset val="134"/>
      <scheme val="minor"/>
    </font>
    <font>
      <sz val="10"/>
      <color theme="1"/>
      <name val="宋体"/>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0"/>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4" borderId="5"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5" borderId="8" applyNumberFormat="0" applyAlignment="0" applyProtection="0">
      <alignment vertical="center"/>
    </xf>
    <xf numFmtId="0" fontId="20" fillId="6" borderId="9" applyNumberFormat="0" applyAlignment="0" applyProtection="0">
      <alignment vertical="center"/>
    </xf>
    <xf numFmtId="0" fontId="21" fillId="6" borderId="8" applyNumberFormat="0" applyAlignment="0" applyProtection="0">
      <alignment vertical="center"/>
    </xf>
    <xf numFmtId="0" fontId="22" fillId="7" borderId="10" applyNumberFormat="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3" borderId="0" applyNumberFormat="0" applyBorder="0" applyAlignment="0" applyProtection="0">
      <alignment vertical="center"/>
    </xf>
    <xf numFmtId="0" fontId="29"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8" fillId="33" borderId="0" applyNumberFormat="0" applyBorder="0" applyAlignment="0" applyProtection="0">
      <alignment vertical="center"/>
    </xf>
    <xf numFmtId="0" fontId="30" fillId="0" borderId="0">
      <alignment vertical="center"/>
    </xf>
    <xf numFmtId="0" fontId="31" fillId="0" borderId="0">
      <alignment vertical="center"/>
    </xf>
    <xf numFmtId="0" fontId="30" fillId="0" borderId="0">
      <alignment vertical="center"/>
    </xf>
    <xf numFmtId="0" fontId="30" fillId="0" borderId="0"/>
    <xf numFmtId="0" fontId="32" fillId="0" borderId="0">
      <alignment vertical="center"/>
    </xf>
    <xf numFmtId="0" fontId="30" fillId="0" borderId="0">
      <alignment vertical="center"/>
    </xf>
  </cellStyleXfs>
  <cellXfs count="47">
    <xf numFmtId="0" fontId="0" fillId="0" borderId="0" xfId="0">
      <alignment vertical="center"/>
    </xf>
    <xf numFmtId="0" fontId="1" fillId="2" borderId="0" xfId="0" applyFont="1" applyFill="1" applyProtection="1">
      <alignment vertical="center"/>
    </xf>
    <xf numFmtId="0" fontId="2" fillId="2" borderId="0" xfId="0" applyFont="1" applyFill="1" applyAlignment="1" applyProtection="1">
      <alignment vertical="center" wrapText="1"/>
    </xf>
    <xf numFmtId="0" fontId="3" fillId="2" borderId="0" xfId="0" applyFont="1" applyFill="1" applyProtection="1">
      <alignment vertical="center"/>
    </xf>
    <xf numFmtId="176" fontId="3" fillId="2" borderId="0" xfId="0" applyNumberFormat="1" applyFont="1" applyFill="1" applyProtection="1">
      <alignment vertical="center"/>
    </xf>
    <xf numFmtId="177" fontId="3" fillId="2" borderId="0" xfId="0" applyNumberFormat="1" applyFont="1" applyFill="1" applyProtection="1">
      <alignment vertical="center"/>
      <protection locked="0"/>
    </xf>
    <xf numFmtId="177" fontId="3" fillId="2" borderId="0" xfId="0" applyNumberFormat="1" applyFont="1" applyFill="1" applyProtection="1">
      <alignment vertical="center"/>
    </xf>
    <xf numFmtId="0" fontId="4" fillId="2" borderId="0" xfId="0" applyFont="1" applyFill="1" applyAlignment="1" applyProtection="1">
      <alignment horizontal="center" vertical="center"/>
    </xf>
    <xf numFmtId="0" fontId="3" fillId="2" borderId="0" xfId="0" applyFont="1" applyFill="1" applyAlignment="1" applyProtection="1">
      <alignment horizontal="center" vertical="center"/>
    </xf>
    <xf numFmtId="0" fontId="5"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178" fontId="3" fillId="2" borderId="1" xfId="0" applyNumberFormat="1" applyFont="1" applyFill="1" applyBorder="1" applyAlignment="1" applyProtection="1">
      <alignment horizontal="center" vertical="center" wrapText="1"/>
    </xf>
    <xf numFmtId="0" fontId="3" fillId="2" borderId="1" xfId="49" applyFont="1" applyFill="1" applyBorder="1" applyAlignment="1" applyProtection="1">
      <alignment horizontal="left" vertical="center" wrapText="1"/>
    </xf>
    <xf numFmtId="178" fontId="3" fillId="2" borderId="1" xfId="49" applyNumberFormat="1"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177" fontId="3" fillId="2" borderId="2" xfId="0" applyNumberFormat="1" applyFont="1" applyFill="1" applyBorder="1" applyAlignment="1" applyProtection="1">
      <alignment horizontal="center" vertical="center" wrapText="1"/>
    </xf>
    <xf numFmtId="177" fontId="3" fillId="2" borderId="3" xfId="0" applyNumberFormat="1" applyFont="1" applyFill="1" applyBorder="1" applyAlignment="1" applyProtection="1">
      <alignment horizontal="center" vertical="center" wrapText="1"/>
    </xf>
    <xf numFmtId="10" fontId="3" fillId="2" borderId="2" xfId="0" applyNumberFormat="1" applyFont="1" applyFill="1" applyBorder="1" applyAlignment="1" applyProtection="1">
      <alignment horizontal="center" vertical="center" wrapText="1"/>
    </xf>
    <xf numFmtId="10" fontId="3" fillId="2" borderId="3" xfId="0" applyNumberFormat="1"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3" borderId="0" xfId="0" applyFont="1" applyFill="1" applyAlignment="1" applyProtection="1">
      <alignment horizontal="center" vertical="center"/>
    </xf>
    <xf numFmtId="177" fontId="4" fillId="2"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xf>
    <xf numFmtId="176" fontId="3" fillId="2" borderId="0" xfId="0" applyNumberFormat="1" applyFont="1" applyFill="1" applyAlignment="1" applyProtection="1">
      <alignment horizontal="center" vertical="center"/>
    </xf>
    <xf numFmtId="177" fontId="3" fillId="2" borderId="0" xfId="0" applyNumberFormat="1" applyFont="1" applyFill="1" applyAlignment="1" applyProtection="1">
      <alignment horizontal="center" vertical="center"/>
      <protection locked="0"/>
    </xf>
    <xf numFmtId="177" fontId="3" fillId="2" borderId="0" xfId="0" applyNumberFormat="1" applyFont="1" applyFill="1" applyAlignment="1" applyProtection="1">
      <alignment horizontal="center" vertical="center"/>
    </xf>
    <xf numFmtId="0" fontId="8" fillId="2" borderId="0" xfId="0" applyFont="1" applyFill="1" applyAlignment="1" applyProtection="1">
      <alignment horizontal="center" vertical="center"/>
    </xf>
    <xf numFmtId="176" fontId="5" fillId="2" borderId="1" xfId="0" applyNumberFormat="1" applyFont="1" applyFill="1" applyBorder="1" applyAlignment="1" applyProtection="1">
      <alignment horizontal="center" vertical="center"/>
    </xf>
    <xf numFmtId="177" fontId="5" fillId="2" borderId="1" xfId="0" applyNumberFormat="1" applyFont="1" applyFill="1" applyBorder="1" applyAlignment="1" applyProtection="1">
      <alignment horizontal="center" vertical="center" wrapText="1"/>
      <protection locked="0"/>
    </xf>
    <xf numFmtId="177" fontId="5" fillId="2" borderId="1"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protection locked="0"/>
    </xf>
    <xf numFmtId="178" fontId="9" fillId="0" borderId="1" xfId="0" applyNumberFormat="1" applyFont="1" applyFill="1" applyBorder="1" applyAlignment="1" applyProtection="1">
      <alignment horizontal="center" vertical="center"/>
      <protection locked="0"/>
    </xf>
    <xf numFmtId="177" fontId="3" fillId="2" borderId="1" xfId="0" applyNumberFormat="1" applyFont="1" applyFill="1" applyBorder="1" applyAlignment="1" applyProtection="1">
      <alignment horizontal="center" vertical="center"/>
    </xf>
    <xf numFmtId="0" fontId="1" fillId="2" borderId="1" xfId="0" applyFont="1" applyFill="1" applyBorder="1" applyAlignment="1" applyProtection="1"/>
    <xf numFmtId="178" fontId="3" fillId="0" borderId="1" xfId="0" applyNumberFormat="1" applyFont="1" applyFill="1" applyBorder="1" applyAlignment="1" applyProtection="1">
      <alignment horizontal="center" vertical="center"/>
      <protection locked="0"/>
    </xf>
    <xf numFmtId="177" fontId="3" fillId="2" borderId="3" xfId="0" applyNumberFormat="1" applyFont="1" applyFill="1" applyBorder="1" applyAlignment="1" applyProtection="1">
      <alignment horizontal="center" vertical="center" wrapText="1"/>
      <protection locked="0"/>
    </xf>
    <xf numFmtId="177" fontId="3" fillId="2" borderId="4" xfId="0" applyNumberFormat="1" applyFont="1" applyFill="1" applyBorder="1" applyAlignment="1" applyProtection="1">
      <alignment horizontal="center" vertical="center" wrapText="1"/>
    </xf>
    <xf numFmtId="177" fontId="10" fillId="2" borderId="1" xfId="0" applyNumberFormat="1" applyFont="1" applyFill="1" applyBorder="1" applyAlignment="1" applyProtection="1">
      <alignment horizontal="center" vertical="center" wrapText="1"/>
    </xf>
    <xf numFmtId="10" fontId="3" fillId="2" borderId="3" xfId="0" applyNumberFormat="1" applyFont="1" applyFill="1" applyBorder="1" applyAlignment="1" applyProtection="1">
      <alignment horizontal="center" vertical="center" wrapText="1"/>
      <protection locked="0"/>
    </xf>
    <xf numFmtId="10" fontId="3" fillId="2" borderId="4" xfId="0" applyNumberFormat="1" applyFont="1" applyFill="1" applyBorder="1" applyAlignment="1" applyProtection="1">
      <alignment horizontal="center" vertical="center" wrapText="1"/>
    </xf>
    <xf numFmtId="178" fontId="10" fillId="2" borderId="1" xfId="0" applyNumberFormat="1" applyFont="1" applyFill="1" applyBorder="1" applyAlignment="1" applyProtection="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4" xfId="51"/>
    <cellStyle name="常规_管理处计划表" xfId="52"/>
    <cellStyle name="常规_荣华世家孙女士-新2" xfId="53"/>
    <cellStyle name="常规_由业主支付的费用(修改)" xfId="54"/>
  </cellStyles>
  <tableStyles count="0" defaultTableStyle="TableStyleMedium2" defaultPivotStyle="PivotStyleLight16"/>
  <colors>
    <mruColors>
      <color rgb="00FFFF00"/>
      <color rgb="00FFFFFF"/>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3.jpeg"/></Relationships>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781050</xdr:colOff>
      <xdr:row>8</xdr:row>
      <xdr:rowOff>152400</xdr:rowOff>
    </xdr:from>
    <xdr:to>
      <xdr:col>15</xdr:col>
      <xdr:colOff>1450975</xdr:colOff>
      <xdr:row>8</xdr:row>
      <xdr:rowOff>1657350</xdr:rowOff>
    </xdr:to>
    <xdr:pic>
      <xdr:nvPicPr>
        <xdr:cNvPr id="119" name="图片 118"/>
        <xdr:cNvPicPr>
          <a:picLocks noChangeAspect="1"/>
        </xdr:cNvPicPr>
      </xdr:nvPicPr>
      <xdr:blipFill>
        <a:blip r:embed="rId1"/>
        <a:stretch>
          <a:fillRect/>
        </a:stretch>
      </xdr:blipFill>
      <xdr:spPr>
        <a:xfrm>
          <a:off x="12620625" y="9906000"/>
          <a:ext cx="669925" cy="1504950"/>
        </a:xfrm>
        <a:prstGeom prst="rect">
          <a:avLst/>
        </a:prstGeom>
        <a:noFill/>
        <a:ln w="9525">
          <a:noFill/>
        </a:ln>
      </xdr:spPr>
    </xdr:pic>
    <xdr:clientData/>
  </xdr:twoCellAnchor>
  <xdr:twoCellAnchor>
    <xdr:from>
      <xdr:col>15</xdr:col>
      <xdr:colOff>438150</xdr:colOff>
      <xdr:row>3</xdr:row>
      <xdr:rowOff>263525</xdr:rowOff>
    </xdr:from>
    <xdr:to>
      <xdr:col>15</xdr:col>
      <xdr:colOff>1738630</xdr:colOff>
      <xdr:row>3</xdr:row>
      <xdr:rowOff>2101850</xdr:rowOff>
    </xdr:to>
    <xdr:pic>
      <xdr:nvPicPr>
        <xdr:cNvPr id="241" name="图片 4" descr="微信图片_20230424103940"/>
        <xdr:cNvPicPr>
          <a:picLocks noChangeAspect="1"/>
        </xdr:cNvPicPr>
      </xdr:nvPicPr>
      <xdr:blipFill>
        <a:blip r:embed="rId2"/>
        <a:stretch>
          <a:fillRect/>
        </a:stretch>
      </xdr:blipFill>
      <xdr:spPr>
        <a:xfrm>
          <a:off x="12277725" y="1673225"/>
          <a:ext cx="1300480" cy="18383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9"/>
  <sheetViews>
    <sheetView tabSelected="1" workbookViewId="0">
      <pane ySplit="3" topLeftCell="A24" activePane="bottomLeft" state="frozen"/>
      <selection/>
      <selection pane="bottomLeft" activeCell="J24" sqref="J24"/>
    </sheetView>
  </sheetViews>
  <sheetFormatPr defaultColWidth="9" defaultRowHeight="13.5"/>
  <cols>
    <col min="1" max="1" width="4.375" style="3" customWidth="1"/>
    <col min="2" max="2" width="8" style="3" customWidth="1"/>
    <col min="3" max="3" width="15.875" style="3" customWidth="1"/>
    <col min="4" max="4" width="42.125" style="3" customWidth="1"/>
    <col min="5" max="11" width="6.75" style="3" customWidth="1"/>
    <col min="12" max="12" width="9.5" style="4" customWidth="1"/>
    <col min="13" max="13" width="6.5" style="3" customWidth="1"/>
    <col min="14" max="14" width="9.75" style="5" customWidth="1"/>
    <col min="15" max="15" width="12" style="6" customWidth="1"/>
    <col min="16" max="16" width="29.125" style="1" customWidth="1"/>
    <col min="17" max="16384" width="9" style="1"/>
  </cols>
  <sheetData>
    <row r="1" s="1" customFormat="1" ht="27" customHeight="1" spans="1:16">
      <c r="A1" s="7" t="s">
        <v>0</v>
      </c>
      <c r="B1" s="7"/>
      <c r="C1" s="7"/>
      <c r="D1" s="7"/>
      <c r="E1" s="7"/>
      <c r="F1" s="7"/>
      <c r="G1" s="7"/>
      <c r="H1" s="7"/>
      <c r="I1" s="7"/>
      <c r="J1" s="7"/>
      <c r="K1" s="7"/>
      <c r="L1" s="7"/>
      <c r="M1" s="7"/>
      <c r="N1" s="27"/>
      <c r="O1" s="28"/>
      <c r="P1" s="7"/>
    </row>
    <row r="2" s="1" customFormat="1" ht="21" customHeight="1" spans="1:16">
      <c r="A2" s="8"/>
      <c r="B2" s="8"/>
      <c r="C2" s="8"/>
      <c r="D2" s="8"/>
      <c r="E2" s="8"/>
      <c r="F2" s="8"/>
      <c r="G2" s="8"/>
      <c r="H2" s="8"/>
      <c r="I2" s="8"/>
      <c r="J2" s="8"/>
      <c r="K2" s="8"/>
      <c r="L2" s="29"/>
      <c r="M2" s="8"/>
      <c r="N2" s="30" t="s">
        <v>1</v>
      </c>
      <c r="O2" s="31"/>
      <c r="P2" s="32"/>
    </row>
    <row r="3" s="1" customFormat="1" ht="63" customHeight="1" spans="1:16">
      <c r="A3" s="9" t="s">
        <v>2</v>
      </c>
      <c r="B3" s="9" t="s">
        <v>3</v>
      </c>
      <c r="C3" s="9" t="s">
        <v>4</v>
      </c>
      <c r="D3" s="9" t="s">
        <v>5</v>
      </c>
      <c r="E3" s="9" t="s">
        <v>6</v>
      </c>
      <c r="F3" s="10" t="s">
        <v>7</v>
      </c>
      <c r="G3" s="11" t="s">
        <v>8</v>
      </c>
      <c r="H3" s="11" t="s">
        <v>9</v>
      </c>
      <c r="I3" s="11" t="s">
        <v>10</v>
      </c>
      <c r="J3" s="11" t="s">
        <v>11</v>
      </c>
      <c r="K3" s="11" t="s">
        <v>12</v>
      </c>
      <c r="L3" s="33" t="s">
        <v>13</v>
      </c>
      <c r="M3" s="9" t="s">
        <v>14</v>
      </c>
      <c r="N3" s="34" t="s">
        <v>15</v>
      </c>
      <c r="O3" s="35" t="s">
        <v>16</v>
      </c>
      <c r="P3" s="10" t="s">
        <v>17</v>
      </c>
    </row>
    <row r="4" s="1" customFormat="1" ht="187" customHeight="1" spans="1:16">
      <c r="A4" s="12">
        <v>1</v>
      </c>
      <c r="B4" s="13" t="s">
        <v>18</v>
      </c>
      <c r="C4" s="13" t="s">
        <v>19</v>
      </c>
      <c r="D4" s="14" t="s">
        <v>20</v>
      </c>
      <c r="E4" s="15">
        <v>4</v>
      </c>
      <c r="F4" s="15">
        <v>4</v>
      </c>
      <c r="G4" s="15">
        <v>4</v>
      </c>
      <c r="H4" s="15">
        <v>4</v>
      </c>
      <c r="I4" s="15">
        <v>4</v>
      </c>
      <c r="J4" s="15">
        <v>4</v>
      </c>
      <c r="K4" s="15">
        <v>8</v>
      </c>
      <c r="L4" s="15">
        <f t="shared" ref="L4:L16" si="0">SUM(E4:K4)</f>
        <v>32</v>
      </c>
      <c r="M4" s="36" t="s">
        <v>21</v>
      </c>
      <c r="N4" s="37"/>
      <c r="O4" s="38">
        <f t="shared" ref="O4:O16" si="1">L4*N4</f>
        <v>0</v>
      </c>
      <c r="P4" s="39"/>
    </row>
    <row r="5" s="1" customFormat="1" ht="147" customHeight="1" spans="1:16">
      <c r="A5" s="12">
        <v>2</v>
      </c>
      <c r="B5" s="13" t="s">
        <v>18</v>
      </c>
      <c r="C5" s="13" t="s">
        <v>22</v>
      </c>
      <c r="D5" s="14" t="s">
        <v>23</v>
      </c>
      <c r="E5" s="15">
        <v>4</v>
      </c>
      <c r="F5" s="15">
        <v>4</v>
      </c>
      <c r="G5" s="15">
        <v>4</v>
      </c>
      <c r="H5" s="15">
        <v>4</v>
      </c>
      <c r="I5" s="15">
        <v>4</v>
      </c>
      <c r="J5" s="15">
        <v>4</v>
      </c>
      <c r="K5" s="15">
        <v>6</v>
      </c>
      <c r="L5" s="15">
        <f t="shared" si="0"/>
        <v>30</v>
      </c>
      <c r="M5" s="13" t="s">
        <v>21</v>
      </c>
      <c r="N5" s="37"/>
      <c r="O5" s="38">
        <f t="shared" si="1"/>
        <v>0</v>
      </c>
      <c r="P5" s="39"/>
    </row>
    <row r="6" s="1" customFormat="1" ht="112" customHeight="1" spans="1:16">
      <c r="A6" s="12">
        <v>3</v>
      </c>
      <c r="B6" s="13" t="s">
        <v>18</v>
      </c>
      <c r="C6" s="13" t="s">
        <v>24</v>
      </c>
      <c r="D6" s="14" t="s">
        <v>25</v>
      </c>
      <c r="E6" s="15">
        <v>4</v>
      </c>
      <c r="F6" s="15">
        <v>2</v>
      </c>
      <c r="G6" s="15">
        <v>4</v>
      </c>
      <c r="H6" s="15">
        <v>2</v>
      </c>
      <c r="I6" s="15">
        <v>2</v>
      </c>
      <c r="J6" s="15">
        <v>2</v>
      </c>
      <c r="K6" s="15">
        <v>6</v>
      </c>
      <c r="L6" s="15">
        <f t="shared" si="0"/>
        <v>22</v>
      </c>
      <c r="M6" s="13" t="s">
        <v>21</v>
      </c>
      <c r="N6" s="37"/>
      <c r="O6" s="38">
        <f t="shared" si="1"/>
        <v>0</v>
      </c>
      <c r="P6" s="39"/>
    </row>
    <row r="7" s="1" customFormat="1" ht="177" customHeight="1" spans="1:16">
      <c r="A7" s="12">
        <v>4</v>
      </c>
      <c r="B7" s="13" t="s">
        <v>18</v>
      </c>
      <c r="C7" s="13" t="s">
        <v>26</v>
      </c>
      <c r="D7" s="14" t="s">
        <v>27</v>
      </c>
      <c r="E7" s="15">
        <v>2</v>
      </c>
      <c r="F7" s="15">
        <v>2</v>
      </c>
      <c r="G7" s="15">
        <v>2</v>
      </c>
      <c r="H7" s="15">
        <v>0</v>
      </c>
      <c r="I7" s="15">
        <v>2</v>
      </c>
      <c r="J7" s="15">
        <v>0</v>
      </c>
      <c r="K7" s="15">
        <v>2</v>
      </c>
      <c r="L7" s="15">
        <f t="shared" si="0"/>
        <v>10</v>
      </c>
      <c r="M7" s="13" t="s">
        <v>21</v>
      </c>
      <c r="N7" s="37"/>
      <c r="O7" s="38">
        <f t="shared" si="1"/>
        <v>0</v>
      </c>
      <c r="P7" s="39"/>
    </row>
    <row r="8" s="1" customFormat="1" ht="34" customHeight="1" spans="1:16">
      <c r="A8" s="12">
        <v>5</v>
      </c>
      <c r="B8" s="13" t="s">
        <v>18</v>
      </c>
      <c r="C8" s="13" t="s">
        <v>28</v>
      </c>
      <c r="D8" s="14" t="s">
        <v>29</v>
      </c>
      <c r="E8" s="15">
        <v>4</v>
      </c>
      <c r="F8" s="15">
        <v>4</v>
      </c>
      <c r="G8" s="15">
        <v>4</v>
      </c>
      <c r="H8" s="15">
        <v>4</v>
      </c>
      <c r="I8" s="15">
        <v>4</v>
      </c>
      <c r="J8" s="15">
        <v>4</v>
      </c>
      <c r="K8" s="15">
        <v>8</v>
      </c>
      <c r="L8" s="15">
        <f t="shared" si="0"/>
        <v>32</v>
      </c>
      <c r="M8" s="13" t="s">
        <v>30</v>
      </c>
      <c r="N8" s="37"/>
      <c r="O8" s="38">
        <f t="shared" si="1"/>
        <v>0</v>
      </c>
      <c r="P8" s="39"/>
    </row>
    <row r="9" s="1" customFormat="1" ht="152" customHeight="1" spans="1:16">
      <c r="A9" s="12">
        <v>6</v>
      </c>
      <c r="B9" s="13" t="s">
        <v>18</v>
      </c>
      <c r="C9" s="13" t="s">
        <v>31</v>
      </c>
      <c r="D9" s="14" t="s">
        <v>32</v>
      </c>
      <c r="E9" s="15">
        <v>8</v>
      </c>
      <c r="F9" s="15">
        <v>8</v>
      </c>
      <c r="G9" s="15">
        <v>8</v>
      </c>
      <c r="H9" s="15">
        <v>8</v>
      </c>
      <c r="I9" s="15">
        <v>8</v>
      </c>
      <c r="J9" s="15">
        <v>8</v>
      </c>
      <c r="K9" s="15">
        <v>10</v>
      </c>
      <c r="L9" s="15">
        <f t="shared" si="0"/>
        <v>58</v>
      </c>
      <c r="M9" s="13" t="s">
        <v>21</v>
      </c>
      <c r="N9" s="37"/>
      <c r="O9" s="38">
        <f t="shared" si="1"/>
        <v>0</v>
      </c>
      <c r="P9" s="39"/>
    </row>
    <row r="10" s="1" customFormat="1" ht="120" customHeight="1" spans="1:16">
      <c r="A10" s="12">
        <v>7</v>
      </c>
      <c r="B10" s="13" t="s">
        <v>18</v>
      </c>
      <c r="C10" s="13" t="s">
        <v>33</v>
      </c>
      <c r="D10" s="14" t="s">
        <v>34</v>
      </c>
      <c r="E10" s="15">
        <v>4</v>
      </c>
      <c r="F10" s="15">
        <v>4</v>
      </c>
      <c r="G10" s="15">
        <v>4</v>
      </c>
      <c r="H10" s="15">
        <v>4</v>
      </c>
      <c r="I10" s="15">
        <v>4</v>
      </c>
      <c r="J10" s="15">
        <v>4</v>
      </c>
      <c r="K10" s="15">
        <v>4</v>
      </c>
      <c r="L10" s="15">
        <f t="shared" si="0"/>
        <v>28</v>
      </c>
      <c r="M10" s="13" t="s">
        <v>21</v>
      </c>
      <c r="N10" s="37"/>
      <c r="O10" s="38">
        <f t="shared" si="1"/>
        <v>0</v>
      </c>
      <c r="P10" s="39"/>
    </row>
    <row r="11" s="1" customFormat="1" ht="108" customHeight="1" spans="1:16">
      <c r="A11" s="12">
        <v>8</v>
      </c>
      <c r="B11" s="13" t="s">
        <v>18</v>
      </c>
      <c r="C11" s="13" t="s">
        <v>35</v>
      </c>
      <c r="D11" s="14" t="s">
        <v>36</v>
      </c>
      <c r="E11" s="15">
        <v>4</v>
      </c>
      <c r="F11" s="15">
        <v>4</v>
      </c>
      <c r="G11" s="15">
        <v>4</v>
      </c>
      <c r="H11" s="15">
        <v>4</v>
      </c>
      <c r="I11" s="15">
        <v>4</v>
      </c>
      <c r="J11" s="15">
        <v>4</v>
      </c>
      <c r="K11" s="15">
        <v>4</v>
      </c>
      <c r="L11" s="15">
        <f t="shared" si="0"/>
        <v>28</v>
      </c>
      <c r="M11" s="13" t="s">
        <v>21</v>
      </c>
      <c r="N11" s="37"/>
      <c r="O11" s="38">
        <f t="shared" si="1"/>
        <v>0</v>
      </c>
      <c r="P11" s="39"/>
    </row>
    <row r="12" s="1" customFormat="1" ht="31" customHeight="1" spans="1:16">
      <c r="A12" s="12">
        <v>9</v>
      </c>
      <c r="B12" s="13" t="s">
        <v>18</v>
      </c>
      <c r="C12" s="13" t="s">
        <v>37</v>
      </c>
      <c r="D12" s="14" t="s">
        <v>38</v>
      </c>
      <c r="E12" s="15">
        <v>40</v>
      </c>
      <c r="F12" s="15">
        <v>40</v>
      </c>
      <c r="G12" s="15">
        <v>40</v>
      </c>
      <c r="H12" s="15">
        <v>40</v>
      </c>
      <c r="I12" s="15">
        <v>40</v>
      </c>
      <c r="J12" s="15">
        <v>40</v>
      </c>
      <c r="K12" s="15">
        <v>80</v>
      </c>
      <c r="L12" s="15">
        <f t="shared" si="0"/>
        <v>320</v>
      </c>
      <c r="M12" s="12" t="s">
        <v>39</v>
      </c>
      <c r="N12" s="37"/>
      <c r="O12" s="38">
        <f t="shared" si="1"/>
        <v>0</v>
      </c>
      <c r="P12" s="39"/>
    </row>
    <row r="13" s="1" customFormat="1" ht="31" customHeight="1" spans="1:16">
      <c r="A13" s="12">
        <v>10</v>
      </c>
      <c r="B13" s="13" t="s">
        <v>18</v>
      </c>
      <c r="C13" s="13" t="s">
        <v>37</v>
      </c>
      <c r="D13" s="14" t="s">
        <v>40</v>
      </c>
      <c r="E13" s="15">
        <v>20</v>
      </c>
      <c r="F13" s="15">
        <v>20</v>
      </c>
      <c r="G13" s="15">
        <v>20</v>
      </c>
      <c r="H13" s="15">
        <v>20</v>
      </c>
      <c r="I13" s="15">
        <v>20</v>
      </c>
      <c r="J13" s="15">
        <v>20</v>
      </c>
      <c r="K13" s="15">
        <v>40</v>
      </c>
      <c r="L13" s="15">
        <f t="shared" si="0"/>
        <v>160</v>
      </c>
      <c r="M13" s="12" t="s">
        <v>39</v>
      </c>
      <c r="N13" s="37"/>
      <c r="O13" s="38">
        <f t="shared" si="1"/>
        <v>0</v>
      </c>
      <c r="P13" s="39"/>
    </row>
    <row r="14" s="1" customFormat="1" ht="33" customHeight="1" spans="1:16">
      <c r="A14" s="12">
        <v>11</v>
      </c>
      <c r="B14" s="13" t="s">
        <v>18</v>
      </c>
      <c r="C14" s="13" t="s">
        <v>37</v>
      </c>
      <c r="D14" s="14" t="s">
        <v>41</v>
      </c>
      <c r="E14" s="15">
        <v>20</v>
      </c>
      <c r="F14" s="15">
        <v>20</v>
      </c>
      <c r="G14" s="15">
        <v>20</v>
      </c>
      <c r="H14" s="15">
        <v>20</v>
      </c>
      <c r="I14" s="15">
        <v>20</v>
      </c>
      <c r="J14" s="15">
        <v>20</v>
      </c>
      <c r="K14" s="15">
        <v>40</v>
      </c>
      <c r="L14" s="15">
        <f t="shared" si="0"/>
        <v>160</v>
      </c>
      <c r="M14" s="12" t="s">
        <v>39</v>
      </c>
      <c r="N14" s="37"/>
      <c r="O14" s="38">
        <f t="shared" si="1"/>
        <v>0</v>
      </c>
      <c r="P14" s="39"/>
    </row>
    <row r="15" s="1" customFormat="1" ht="33" customHeight="1" spans="1:16">
      <c r="A15" s="12">
        <v>12</v>
      </c>
      <c r="B15" s="13" t="s">
        <v>18</v>
      </c>
      <c r="C15" s="13" t="s">
        <v>37</v>
      </c>
      <c r="D15" s="14" t="s">
        <v>42</v>
      </c>
      <c r="E15" s="15">
        <v>40</v>
      </c>
      <c r="F15" s="15">
        <v>40</v>
      </c>
      <c r="G15" s="15">
        <v>40</v>
      </c>
      <c r="H15" s="15">
        <v>40</v>
      </c>
      <c r="I15" s="15">
        <v>40</v>
      </c>
      <c r="J15" s="15">
        <v>40</v>
      </c>
      <c r="K15" s="15">
        <v>80</v>
      </c>
      <c r="L15" s="15">
        <f t="shared" si="0"/>
        <v>320</v>
      </c>
      <c r="M15" s="12" t="s">
        <v>39</v>
      </c>
      <c r="N15" s="37"/>
      <c r="O15" s="38">
        <f t="shared" si="1"/>
        <v>0</v>
      </c>
      <c r="P15" s="39"/>
    </row>
    <row r="16" s="1" customFormat="1" ht="30" customHeight="1" spans="1:16">
      <c r="A16" s="12">
        <v>13</v>
      </c>
      <c r="B16" s="13" t="s">
        <v>18</v>
      </c>
      <c r="C16" s="13" t="s">
        <v>43</v>
      </c>
      <c r="D16" s="14" t="s">
        <v>44</v>
      </c>
      <c r="E16" s="15">
        <v>20</v>
      </c>
      <c r="F16" s="15">
        <v>20</v>
      </c>
      <c r="G16" s="15">
        <v>20</v>
      </c>
      <c r="H16" s="15">
        <v>20</v>
      </c>
      <c r="I16" s="15">
        <v>20</v>
      </c>
      <c r="J16" s="15">
        <v>20</v>
      </c>
      <c r="K16" s="15">
        <v>20</v>
      </c>
      <c r="L16" s="15">
        <f t="shared" si="0"/>
        <v>140</v>
      </c>
      <c r="M16" s="12" t="s">
        <v>39</v>
      </c>
      <c r="N16" s="37"/>
      <c r="O16" s="38">
        <f t="shared" si="1"/>
        <v>0</v>
      </c>
      <c r="P16" s="39"/>
    </row>
    <row r="17" s="1" customFormat="1" ht="28" customHeight="1" spans="1:16">
      <c r="A17" s="12">
        <v>14</v>
      </c>
      <c r="B17" s="13" t="s">
        <v>18</v>
      </c>
      <c r="C17" s="13" t="s">
        <v>43</v>
      </c>
      <c r="D17" s="14" t="s">
        <v>45</v>
      </c>
      <c r="E17" s="15">
        <v>10</v>
      </c>
      <c r="F17" s="15">
        <v>10</v>
      </c>
      <c r="G17" s="15">
        <v>10</v>
      </c>
      <c r="H17" s="15">
        <v>10</v>
      </c>
      <c r="I17" s="15">
        <v>10</v>
      </c>
      <c r="J17" s="15">
        <v>10</v>
      </c>
      <c r="K17" s="15">
        <v>10</v>
      </c>
      <c r="L17" s="15">
        <f t="shared" ref="L17:L80" si="2">SUM(E17:K17)</f>
        <v>70</v>
      </c>
      <c r="M17" s="12" t="s">
        <v>39</v>
      </c>
      <c r="N17" s="37"/>
      <c r="O17" s="38">
        <f t="shared" ref="O17:O80" si="3">L17*N17</f>
        <v>0</v>
      </c>
      <c r="P17" s="39"/>
    </row>
    <row r="18" s="1" customFormat="1" ht="35" customHeight="1" spans="1:16">
      <c r="A18" s="12">
        <v>15</v>
      </c>
      <c r="B18" s="13" t="s">
        <v>18</v>
      </c>
      <c r="C18" s="13" t="s">
        <v>43</v>
      </c>
      <c r="D18" s="14" t="s">
        <v>46</v>
      </c>
      <c r="E18" s="15">
        <v>10</v>
      </c>
      <c r="F18" s="15">
        <v>10</v>
      </c>
      <c r="G18" s="15">
        <v>10</v>
      </c>
      <c r="H18" s="15">
        <v>10</v>
      </c>
      <c r="I18" s="15">
        <v>10</v>
      </c>
      <c r="J18" s="15">
        <v>10</v>
      </c>
      <c r="K18" s="15">
        <v>10</v>
      </c>
      <c r="L18" s="15">
        <f t="shared" si="2"/>
        <v>70</v>
      </c>
      <c r="M18" s="12" t="s">
        <v>39</v>
      </c>
      <c r="N18" s="37"/>
      <c r="O18" s="38">
        <f t="shared" si="3"/>
        <v>0</v>
      </c>
      <c r="P18" s="39"/>
    </row>
    <row r="19" s="1" customFormat="1" ht="31" customHeight="1" spans="1:16">
      <c r="A19" s="12">
        <v>16</v>
      </c>
      <c r="B19" s="13" t="s">
        <v>18</v>
      </c>
      <c r="C19" s="13" t="s">
        <v>43</v>
      </c>
      <c r="D19" s="14" t="s">
        <v>47</v>
      </c>
      <c r="E19" s="15">
        <v>20</v>
      </c>
      <c r="F19" s="15">
        <v>20</v>
      </c>
      <c r="G19" s="15">
        <v>20</v>
      </c>
      <c r="H19" s="15">
        <v>20</v>
      </c>
      <c r="I19" s="15">
        <v>20</v>
      </c>
      <c r="J19" s="15">
        <v>20</v>
      </c>
      <c r="K19" s="15">
        <v>20</v>
      </c>
      <c r="L19" s="15">
        <f t="shared" si="2"/>
        <v>140</v>
      </c>
      <c r="M19" s="12" t="s">
        <v>39</v>
      </c>
      <c r="N19" s="37"/>
      <c r="O19" s="38">
        <f t="shared" si="3"/>
        <v>0</v>
      </c>
      <c r="P19" s="39"/>
    </row>
    <row r="20" s="1" customFormat="1" ht="48" customHeight="1" spans="1:16">
      <c r="A20" s="12">
        <v>17</v>
      </c>
      <c r="B20" s="13" t="s">
        <v>18</v>
      </c>
      <c r="C20" s="13" t="s">
        <v>48</v>
      </c>
      <c r="D20" s="14" t="s">
        <v>49</v>
      </c>
      <c r="E20" s="15">
        <v>20</v>
      </c>
      <c r="F20" s="15">
        <v>20</v>
      </c>
      <c r="G20" s="15">
        <v>20</v>
      </c>
      <c r="H20" s="15">
        <v>20</v>
      </c>
      <c r="I20" s="15">
        <v>20</v>
      </c>
      <c r="J20" s="15">
        <v>20</v>
      </c>
      <c r="K20" s="15">
        <v>30</v>
      </c>
      <c r="L20" s="15">
        <f t="shared" si="2"/>
        <v>150</v>
      </c>
      <c r="M20" s="12" t="s">
        <v>39</v>
      </c>
      <c r="N20" s="37"/>
      <c r="O20" s="38">
        <f t="shared" si="3"/>
        <v>0</v>
      </c>
      <c r="P20" s="39"/>
    </row>
    <row r="21" s="1" customFormat="1" ht="43" customHeight="1" spans="1:16">
      <c r="A21" s="12">
        <v>18</v>
      </c>
      <c r="B21" s="13" t="s">
        <v>18</v>
      </c>
      <c r="C21" s="13" t="s">
        <v>50</v>
      </c>
      <c r="D21" s="14" t="s">
        <v>51</v>
      </c>
      <c r="E21" s="15">
        <v>40</v>
      </c>
      <c r="F21" s="15">
        <v>40</v>
      </c>
      <c r="G21" s="15">
        <v>40</v>
      </c>
      <c r="H21" s="15">
        <v>40</v>
      </c>
      <c r="I21" s="15">
        <v>40</v>
      </c>
      <c r="J21" s="15">
        <v>40</v>
      </c>
      <c r="K21" s="15">
        <v>60</v>
      </c>
      <c r="L21" s="15">
        <f t="shared" si="2"/>
        <v>300</v>
      </c>
      <c r="M21" s="12" t="s">
        <v>39</v>
      </c>
      <c r="N21" s="37"/>
      <c r="O21" s="38">
        <f t="shared" si="3"/>
        <v>0</v>
      </c>
      <c r="P21" s="39"/>
    </row>
    <row r="22" s="1" customFormat="1" ht="81" customHeight="1" spans="1:16">
      <c r="A22" s="12">
        <v>19</v>
      </c>
      <c r="B22" s="13" t="s">
        <v>18</v>
      </c>
      <c r="C22" s="13" t="s">
        <v>52</v>
      </c>
      <c r="D22" s="16" t="s">
        <v>53</v>
      </c>
      <c r="E22" s="15">
        <v>0</v>
      </c>
      <c r="F22" s="17">
        <v>2</v>
      </c>
      <c r="G22" s="15">
        <v>0</v>
      </c>
      <c r="H22" s="15">
        <v>2</v>
      </c>
      <c r="I22" s="15">
        <v>2</v>
      </c>
      <c r="J22" s="15">
        <v>2</v>
      </c>
      <c r="K22" s="15">
        <v>2</v>
      </c>
      <c r="L22" s="15">
        <f t="shared" si="2"/>
        <v>10</v>
      </c>
      <c r="M22" s="12" t="s">
        <v>54</v>
      </c>
      <c r="N22" s="37"/>
      <c r="O22" s="38">
        <f t="shared" si="3"/>
        <v>0</v>
      </c>
      <c r="P22" s="39" t="str">
        <f>_xlfn.DISPIMG("ID_3542CF8C55AC4867BA26AFDD26F0A769",1)</f>
        <v>=DISPIMG("ID_3542CF8C55AC4867BA26AFDD26F0A769",1)</v>
      </c>
    </row>
    <row r="23" s="1" customFormat="1" ht="81" customHeight="1" spans="1:16">
      <c r="A23" s="12">
        <v>20</v>
      </c>
      <c r="B23" s="13" t="s">
        <v>18</v>
      </c>
      <c r="C23" s="13" t="s">
        <v>55</v>
      </c>
      <c r="D23" s="14" t="s">
        <v>56</v>
      </c>
      <c r="E23" s="15">
        <v>2</v>
      </c>
      <c r="F23" s="17">
        <v>2</v>
      </c>
      <c r="G23" s="15">
        <v>2</v>
      </c>
      <c r="H23" s="15">
        <v>2</v>
      </c>
      <c r="I23" s="15">
        <v>2</v>
      </c>
      <c r="J23" s="15">
        <v>2</v>
      </c>
      <c r="K23" s="15">
        <v>2</v>
      </c>
      <c r="L23" s="15">
        <f t="shared" si="2"/>
        <v>14</v>
      </c>
      <c r="M23" s="12" t="s">
        <v>54</v>
      </c>
      <c r="N23" s="37"/>
      <c r="O23" s="38">
        <f t="shared" si="3"/>
        <v>0</v>
      </c>
      <c r="P23" s="39"/>
    </row>
    <row r="24" s="1" customFormat="1" ht="409" customHeight="1" spans="1:16">
      <c r="A24" s="12">
        <v>21</v>
      </c>
      <c r="B24" s="13" t="s">
        <v>18</v>
      </c>
      <c r="C24" s="13" t="s">
        <v>57</v>
      </c>
      <c r="D24" s="14" t="s">
        <v>58</v>
      </c>
      <c r="E24" s="15">
        <v>2</v>
      </c>
      <c r="F24" s="15">
        <v>1</v>
      </c>
      <c r="G24" s="15">
        <v>2</v>
      </c>
      <c r="H24" s="15">
        <v>1</v>
      </c>
      <c r="I24" s="15">
        <v>1</v>
      </c>
      <c r="J24" s="15">
        <v>1</v>
      </c>
      <c r="K24" s="15">
        <v>2</v>
      </c>
      <c r="L24" s="15">
        <f t="shared" si="2"/>
        <v>10</v>
      </c>
      <c r="M24" s="12" t="s">
        <v>21</v>
      </c>
      <c r="N24" s="40"/>
      <c r="O24" s="38">
        <f t="shared" si="3"/>
        <v>0</v>
      </c>
      <c r="P24" s="39"/>
    </row>
    <row r="25" s="1" customFormat="1" ht="32.25" customHeight="1" spans="1:16">
      <c r="A25" s="18" t="s">
        <v>59</v>
      </c>
      <c r="B25" s="19"/>
      <c r="C25" s="19"/>
      <c r="D25" s="20"/>
      <c r="E25" s="21">
        <f>SUM(O4:O24)</f>
        <v>0</v>
      </c>
      <c r="F25" s="22"/>
      <c r="G25" s="22"/>
      <c r="H25" s="22"/>
      <c r="I25" s="22"/>
      <c r="J25" s="22"/>
      <c r="K25" s="22"/>
      <c r="L25" s="22"/>
      <c r="M25" s="22"/>
      <c r="N25" s="41"/>
      <c r="O25" s="42"/>
      <c r="P25" s="43"/>
    </row>
    <row r="26" s="1" customFormat="1" ht="32.25" customHeight="1" spans="1:16">
      <c r="A26" s="18" t="s">
        <v>60</v>
      </c>
      <c r="B26" s="19"/>
      <c r="C26" s="19"/>
      <c r="D26" s="20"/>
      <c r="E26" s="23">
        <v>0.13</v>
      </c>
      <c r="F26" s="24"/>
      <c r="G26" s="24"/>
      <c r="H26" s="24"/>
      <c r="I26" s="24"/>
      <c r="J26" s="24"/>
      <c r="K26" s="24"/>
      <c r="L26" s="24"/>
      <c r="M26" s="24"/>
      <c r="N26" s="44"/>
      <c r="O26" s="45"/>
      <c r="P26" s="43"/>
    </row>
    <row r="27" s="2" customFormat="1" ht="33" customHeight="1" spans="1:16">
      <c r="A27" s="18" t="s">
        <v>61</v>
      </c>
      <c r="B27" s="19"/>
      <c r="C27" s="19"/>
      <c r="D27" s="25"/>
      <c r="E27" s="21">
        <f>E25/(1+E26)</f>
        <v>0</v>
      </c>
      <c r="F27" s="22"/>
      <c r="G27" s="22"/>
      <c r="H27" s="22"/>
      <c r="I27" s="22"/>
      <c r="J27" s="22"/>
      <c r="K27" s="22"/>
      <c r="L27" s="22"/>
      <c r="M27" s="22"/>
      <c r="N27" s="41"/>
      <c r="O27" s="42"/>
      <c r="P27" s="46"/>
    </row>
    <row r="28" ht="18" customHeight="1"/>
    <row r="29" s="1" customFormat="1" ht="33" customHeight="1" spans="1:15">
      <c r="A29" s="26" t="s">
        <v>62</v>
      </c>
      <c r="B29" s="26"/>
      <c r="C29" s="26"/>
      <c r="D29" s="26"/>
      <c r="E29" s="3"/>
      <c r="F29" s="3"/>
      <c r="G29" s="3"/>
      <c r="H29" s="3"/>
      <c r="I29" s="3"/>
      <c r="J29" s="3"/>
      <c r="K29" s="3"/>
      <c r="L29" s="4"/>
      <c r="M29" s="3"/>
      <c r="N29" s="5"/>
      <c r="O29" s="6"/>
    </row>
  </sheetData>
  <sheetProtection password="DD0B" sheet="1" objects="1"/>
  <protectedRanges>
    <protectedRange sqref="N4:N24" name="区域1"/>
    <protectedRange sqref="N4:N24" name="区域1_1"/>
  </protectedRanges>
  <mergeCells count="8">
    <mergeCell ref="A1:P1"/>
    <mergeCell ref="A25:D25"/>
    <mergeCell ref="E25:O25"/>
    <mergeCell ref="A26:D26"/>
    <mergeCell ref="E26:O26"/>
    <mergeCell ref="A27:D27"/>
    <mergeCell ref="E27:O27"/>
    <mergeCell ref="A29:D29"/>
  </mergeCells>
  <dataValidations count="1">
    <dataValidation allowBlank="1" showInputMessage="1" showErrorMessage="1" sqref="M4:M21"/>
  </dataValidation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 master="" otherUserPermission="visible">
    <arrUserId title="区域1" rangeCreator="" othersAccessPermission="edit"/>
    <arrUserId title="区域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物业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津铭</cp:lastModifiedBy>
  <dcterms:created xsi:type="dcterms:W3CDTF">2023-04-10T00:42:00Z</dcterms:created>
  <dcterms:modified xsi:type="dcterms:W3CDTF">2024-09-10T07:38:48Z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FC02D0F340E14C51A22CD1DB1FAD30F6_13</vt:lpwstr>
  </property>
</Properties>
</file>